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tc\Downloads\"/>
    </mc:Choice>
  </mc:AlternateContent>
  <bookViews>
    <workbookView xWindow="-120" yWindow="-120" windowWidth="19440" windowHeight="11640"/>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1" l="1"/>
  <c r="C37" i="1" l="1"/>
  <c r="C17" i="1"/>
  <c r="C9" i="1" s="1"/>
  <c r="C8" i="1" s="1"/>
  <c r="D17" i="1" l="1"/>
  <c r="E10" i="1" l="1"/>
  <c r="E11" i="1"/>
  <c r="E12" i="1"/>
  <c r="E13" i="1"/>
  <c r="E14" i="1"/>
  <c r="E15" i="1"/>
  <c r="E16" i="1"/>
  <c r="E17" i="1"/>
  <c r="E19" i="1"/>
  <c r="E20" i="1"/>
  <c r="E21" i="1"/>
  <c r="E23" i="1"/>
  <c r="E24" i="1"/>
  <c r="E25" i="1"/>
  <c r="E26" i="1"/>
  <c r="E27" i="1"/>
  <c r="E29" i="1"/>
  <c r="E38" i="1"/>
  <c r="E39" i="1"/>
  <c r="E40" i="1"/>
  <c r="E41" i="1"/>
  <c r="D9" i="1"/>
  <c r="D8" i="1" s="1"/>
  <c r="D37" i="1"/>
  <c r="E37" i="1" s="1"/>
  <c r="E8" i="1" l="1"/>
  <c r="E9" i="1"/>
  <c r="A31" i="1"/>
  <c r="A32" i="1"/>
  <c r="A33" i="1" s="1"/>
  <c r="A26" i="1"/>
  <c r="A27" i="1" s="1"/>
  <c r="A24" i="1"/>
  <c r="A11" i="1"/>
  <c r="A12" i="1"/>
  <c r="A13" i="1" s="1"/>
  <c r="A14" i="1" s="1"/>
  <c r="A15" i="1" s="1"/>
  <c r="A16" i="1" s="1"/>
</calcChain>
</file>

<file path=xl/sharedStrings.xml><?xml version="1.0" encoding="utf-8"?>
<sst xmlns="http://schemas.openxmlformats.org/spreadsheetml/2006/main" count="55" uniqueCount="50">
  <si>
    <t>Đơn vị: Triệu đồng</t>
  </si>
  <si>
    <t>STT</t>
  </si>
  <si>
    <t>NỘI DUNG</t>
  </si>
  <si>
    <t>A</t>
  </si>
  <si>
    <t>B</t>
  </si>
  <si>
    <t>I</t>
  </si>
  <si>
    <t>II</t>
  </si>
  <si>
    <t>III</t>
  </si>
  <si>
    <t>-</t>
  </si>
  <si>
    <t>Thu nội địa</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</si>
  <si>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</si>
  <si>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</si>
  <si>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</si>
  <si>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</si>
  <si>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</si>
  <si>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</si>
  <si>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</si>
  <si>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</si>
  <si>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</si>
  <si>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</si>
  <si>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</si>
  <si>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</si>
  <si>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</si>
  <si>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</si>
  <si>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</si>
  <si>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</si>
  <si>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</si>
  <si>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</si>
  <si>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</si>
  <si>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</si>
  <si>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</si>
  <si>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</si>
  <si>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 NĂM</t>
  </si>
  <si>
    <t>SO SÁNH ƯỚC THỰC HIỆN VỚI (%)</t>
  </si>
  <si>
    <t>CÙNG KỲ NĂM TRƯỚC</t>
  </si>
  <si>
    <t>Thu từ dầu thô</t>
  </si>
  <si>
    <t>Biểu số 60/CK-NSNN</t>
  </si>
  <si>
    <t>TỔNG THU NSNN TRÊN ĐỊA BÀN</t>
  </si>
  <si>
    <t>Thu từ khu vực DNNN</t>
  </si>
  <si>
    <t>Các khoản thu về nhà, đất</t>
  </si>
  <si>
    <t>Thu từ hoạt động xuất nhập khẩu</t>
  </si>
  <si>
    <t>THU NSĐP ĐƯỢC HƯỞNG THEO PHÂN CẤP</t>
  </si>
  <si>
    <t>Từ các khoản thu phân chia</t>
  </si>
  <si>
    <t>Các khoản thu NSĐP được hưởng 100%</t>
  </si>
  <si>
    <t>IV</t>
  </si>
  <si>
    <t>THỰC HIỆN 6 THÁNG</t>
  </si>
  <si>
    <t>Thu bổ sung từ NS cấp trên</t>
  </si>
  <si>
    <t>Bội chi NSĐP</t>
  </si>
  <si>
    <t>Thu hồi vốn, thu cổ tức, lợi nhuận được chia của Nhà nước và 
lợi nhuận sau thuế còn lại sau khi trích lập các quỹ của doanh nghiệp nhà nước</t>
  </si>
  <si>
    <t>THỰC HIỆN THU NGÂN SÁCH NHÀ NƯỚC 6 THÁNG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</si>
</sst>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quot;&quot;;_(@_)"/>
    <numFmt numFmtId="165" formatCode="_(* #,##0_);_(* \(#,##0\);_(* &quot;-&quot;??_);_(@_)"/>
    <numFmt numFmtId="166" formatCode="_(* #,##0.000_);_(* \(#,##0.000\);_(* &quot;-&quot;??_);_(@_)"/>
  </numFmts>
  <fonts count="21">
    <font>
      <sz val="11"/>
      <color theme="1"/>
      <name val="Calibri"/>
      <family val="2"/>
      <scheme val="minor"/>
    </font>
    <font>
      <sz val="12"/>
      <name val=".VnArial Narrow"/>
      <family val="2"/>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b/>
      <sz val="12"/>
      <color theme="1"/>
      <name val="Times New Roman"/>
      <family val="1"/>
    </font>
    <font>
      <sz val="12"/>
      <name val="VNI-Times"/>
    </font>
    <font>
      <sz val="12"/>
      <color theme="1"/>
      <name val="Times New Roman"/>
      <family val="1"/>
    </font>
    <font>
      <b/>
      <sz val="14"/>
      <color theme="1"/>
      <name val="Times New Roman"/>
      <family val="1"/>
    </font>
    <font>
      <i/>
      <sz val="12"/>
      <color theme="1"/>
      <name val="Times New Roman"/>
      <family val="1"/>
    </font>
    <font>
      <i/>
      <sz val="11"/>
      <color theme="1"/>
      <name val="Times New Roman"/>
      <family val="1"/>
    </font>
    <font>
      <b/>
      <sz val="10"/>
      <color theme="1"/>
      <name val="Times New Roman"/>
      <family val="1"/>
    </font>
    <font>
      <sz val="13"/>
      <color theme="1"/>
      <name val="Times New Roman"/>
      <family val="1"/>
    </font>
    <font>
      <b/>
      <sz val="11"/>
      <color theme="1"/>
      <name val="Times New Roman"/>
      <family val="1"/>
    </font>
    <font>
      <sz val="14"/>
      <color theme="1"/>
      <name val="Times New Roman"/>
      <family val="1"/>
    </font>
    <font>
      <i/>
      <sz val="14"/>
      <color theme="1"/>
      <name val="Times New Roman"/>
      <family val="1"/>
    </font>
    <font>
      <sz val="10"/>
      <color theme="1"/>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3" fontId="6" fillId="0" borderId="0" applyFont="0" applyFill="0" applyBorder="0" applyAlignment="0" applyProtection="0"/>
    <xf numFmtId="44" fontId="6" fillId="0" borderId="0" applyFont="0" applyFill="0" applyBorder="0" applyAlignment="0" applyProtection="0"/>
    <xf numFmtId="164" fontId="5" fillId="0" borderId="0" applyFont="0" applyFill="0" applyBorder="0" applyAlignment="0" applyProtection="0"/>
    <xf numFmtId="0" fontId="3" fillId="0" borderId="0"/>
    <xf numFmtId="0" fontId="4" fillId="0" borderId="0"/>
    <xf numFmtId="0" fontId="2" fillId="0" borderId="0"/>
    <xf numFmtId="0" fontId="7" fillId="0" borderId="0"/>
    <xf numFmtId="0" fontId="3" fillId="0" borderId="0"/>
    <xf numFmtId="0" fontId="6" fillId="0" borderId="0"/>
    <xf numFmtId="0" fontId="1" fillId="0" borderId="0"/>
    <xf numFmtId="43" fontId="8" fillId="0" borderId="0" applyFont="0" applyFill="0" applyBorder="0" applyAlignment="0" applyProtection="0"/>
    <xf numFmtId="0" fontId="10" fillId="0" borderId="0"/>
  </cellStyleXfs>
  <cellXfs count="69">
    <xf numFmtId="0" fontId="0" fillId="0" borderId="0" xfId="0"/>
    <xf numFmtId="165" fontId="9" fillId="0" borderId="2" xfId="11" applyNumberFormat="1" applyFont="1" applyFill="1" applyBorder="1" applyAlignment="1">
      <alignment vertical="center"/>
    </xf>
    <xf numFmtId="165" fontId="11" fillId="0" borderId="2" xfId="11" applyNumberFormat="1" applyFont="1" applyFill="1" applyBorder="1" applyAlignment="1">
      <alignment vertical="center"/>
    </xf>
    <xf numFmtId="43" fontId="11" fillId="0" borderId="2" xfId="11" applyFont="1" applyFill="1" applyBorder="1" applyAlignment="1">
      <alignment vertical="center"/>
    </xf>
    <xf numFmtId="43" fontId="11" fillId="0" borderId="8" xfId="11" applyFont="1" applyFill="1" applyBorder="1" applyAlignment="1">
      <alignment vertical="center"/>
    </xf>
    <xf numFmtId="0" fontId="9" fillId="0" borderId="0" xfId="0" applyFont="1" applyFill="1" applyAlignment="1"/>
    <xf numFmtId="0" fontId="11" fillId="0" borderId="0" xfId="0" applyFont="1" applyFill="1"/>
    <xf numFmtId="0" fontId="12" fillId="0" borderId="0" xfId="0" applyFont="1" applyFill="1" applyAlignment="1">
      <alignment horizontal="left"/>
    </xf>
    <xf numFmtId="0" fontId="11" fillId="0" borderId="0" xfId="0" applyFont="1" applyFill="1" applyAlignment="1">
      <alignment horizontal="centerContinuous"/>
    </xf>
    <xf numFmtId="0" fontId="11" fillId="0" borderId="0" xfId="0" applyFont="1" applyFill="1" applyAlignment="1">
      <alignment vertical="center"/>
    </xf>
    <xf numFmtId="0" fontId="13" fillId="0" borderId="0" xfId="0" applyFont="1" applyFill="1" applyAlignment="1">
      <alignment horizontal="centerContinuous" vertical="center"/>
    </xf>
    <xf numFmtId="0" fontId="14" fillId="0" borderId="0" xfId="0" applyFont="1" applyFill="1" applyBorder="1" applyAlignment="1">
      <alignment horizontal="right"/>
    </xf>
    <xf numFmtId="0" fontId="16" fillId="0" borderId="0" xfId="0" applyFont="1" applyFill="1"/>
    <xf numFmtId="0" fontId="15" fillId="0" borderId="1" xfId="6" applyNumberFormat="1" applyFont="1" applyFill="1" applyBorder="1" applyAlignment="1">
      <alignment horizontal="center" vertical="center" wrapText="1"/>
    </xf>
    <xf numFmtId="14" fontId="15" fillId="0" borderId="1" xfId="6"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5" xfId="0" applyNumberFormat="1" applyFont="1" applyFill="1" applyBorder="1" applyAlignment="1">
      <alignment horizontal="left" vertical="center" wrapText="1"/>
    </xf>
    <xf numFmtId="165" fontId="9" fillId="0" borderId="6" xfId="11" applyNumberFormat="1" applyFont="1" applyFill="1" applyBorder="1" applyAlignment="1">
      <alignment vertical="center"/>
    </xf>
    <xf numFmtId="43" fontId="9" fillId="0" borderId="6" xfId="11" applyFont="1" applyFill="1" applyBorder="1" applyAlignment="1">
      <alignment vertical="center"/>
    </xf>
    <xf numFmtId="0" fontId="17" fillId="0" borderId="0" xfId="0" applyFont="1" applyFill="1" applyAlignment="1">
      <alignment vertical="center"/>
    </xf>
    <xf numFmtId="0" fontId="9" fillId="0" borderId="2" xfId="0" applyFont="1" applyFill="1" applyBorder="1" applyAlignment="1">
      <alignment horizontal="center"/>
    </xf>
    <xf numFmtId="0" fontId="9" fillId="0" borderId="3" xfId="0" applyFont="1" applyFill="1" applyBorder="1"/>
    <xf numFmtId="43" fontId="9" fillId="0" borderId="2" xfId="11" applyFont="1" applyFill="1" applyBorder="1" applyAlignment="1">
      <alignment vertical="center"/>
    </xf>
    <xf numFmtId="0" fontId="18" fillId="0" borderId="0" xfId="0" applyFont="1" applyFill="1"/>
    <xf numFmtId="0" fontId="11" fillId="0" borderId="2" xfId="0" applyFont="1" applyFill="1" applyBorder="1" applyAlignment="1">
      <alignment horizontal="center"/>
    </xf>
    <xf numFmtId="0" fontId="11" fillId="0" borderId="3" xfId="0" applyFont="1" applyFill="1" applyBorder="1"/>
    <xf numFmtId="165" fontId="11" fillId="0" borderId="3" xfId="11" applyNumberFormat="1" applyFont="1" applyFill="1" applyBorder="1" applyAlignment="1">
      <alignment vertical="center"/>
    </xf>
    <xf numFmtId="165" fontId="11" fillId="0" borderId="2" xfId="12" applyNumberFormat="1" applyFont="1" applyFill="1" applyBorder="1"/>
    <xf numFmtId="165" fontId="11" fillId="0" borderId="2" xfId="0" applyNumberFormat="1" applyFont="1" applyFill="1" applyBorder="1"/>
    <xf numFmtId="165" fontId="11" fillId="0" borderId="2" xfId="0" applyNumberFormat="1" applyFont="1" applyFill="1" applyBorder="1" applyProtection="1">
      <protection hidden="1"/>
    </xf>
    <xf numFmtId="0" fontId="13" fillId="0" borderId="2" xfId="0" quotePrefix="1" applyFont="1" applyFill="1" applyBorder="1" applyAlignment="1">
      <alignment horizontal="center"/>
    </xf>
    <xf numFmtId="0" fontId="13" fillId="0" borderId="3" xfId="0" applyFont="1" applyFill="1" applyBorder="1"/>
    <xf numFmtId="165" fontId="13" fillId="0" borderId="2" xfId="11" applyNumberFormat="1" applyFont="1" applyFill="1" applyBorder="1" applyAlignment="1">
      <alignment vertical="center"/>
    </xf>
    <xf numFmtId="165" fontId="9" fillId="0" borderId="3" xfId="11" applyNumberFormat="1" applyFont="1" applyFill="1" applyBorder="1" applyAlignment="1">
      <alignment vertical="center"/>
    </xf>
    <xf numFmtId="43" fontId="13" fillId="0" borderId="2" xfId="11" applyFont="1" applyFill="1" applyBorder="1" applyAlignment="1">
      <alignment vertical="center"/>
    </xf>
    <xf numFmtId="165" fontId="13" fillId="0" borderId="3" xfId="11" applyNumberFormat="1" applyFont="1" applyFill="1"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justify" wrapText="1"/>
    </xf>
    <xf numFmtId="0" fontId="11" fillId="0" borderId="2" xfId="0" applyFont="1" applyFill="1" applyBorder="1"/>
    <xf numFmtId="0" fontId="9" fillId="0" borderId="7" xfId="0" applyFont="1" applyFill="1" applyBorder="1"/>
    <xf numFmtId="0" fontId="9" fillId="0" borderId="2" xfId="0" applyFont="1" applyFill="1" applyBorder="1" applyAlignment="1">
      <alignment horizontal="center" vertical="center"/>
    </xf>
    <xf numFmtId="0" fontId="9" fillId="0" borderId="7" xfId="0" applyNumberFormat="1" applyFont="1" applyFill="1" applyBorder="1" applyAlignment="1">
      <alignment vertical="center" wrapText="1"/>
    </xf>
    <xf numFmtId="165" fontId="9" fillId="0" borderId="2" xfId="11" applyNumberFormat="1" applyFont="1" applyFill="1" applyBorder="1" applyAlignment="1">
      <alignment vertical="center" wrapText="1"/>
    </xf>
    <xf numFmtId="43" fontId="9" fillId="0" borderId="2" xfId="11" applyFont="1" applyFill="1" applyBorder="1" applyAlignment="1">
      <alignment vertical="center" wrapText="1"/>
    </xf>
    <xf numFmtId="0" fontId="11" fillId="0" borderId="2" xfId="0" applyNumberFormat="1" applyFont="1" applyFill="1" applyBorder="1" applyAlignment="1">
      <alignment horizontal="left" vertical="center" wrapText="1"/>
    </xf>
    <xf numFmtId="165" fontId="11" fillId="0" borderId="2" xfId="11" applyNumberFormat="1" applyFont="1" applyFill="1" applyBorder="1" applyAlignment="1">
      <alignment horizontal="left" vertical="center" wrapText="1"/>
    </xf>
    <xf numFmtId="43" fontId="11" fillId="0" borderId="2" xfId="11" applyFont="1" applyFill="1" applyBorder="1" applyAlignment="1">
      <alignment horizontal="left" vertical="center" wrapText="1"/>
    </xf>
    <xf numFmtId="0" fontId="11" fillId="0" borderId="2" xfId="0" applyNumberFormat="1" applyFont="1" applyFill="1" applyBorder="1" applyAlignment="1">
      <alignment vertical="center" wrapText="1"/>
    </xf>
    <xf numFmtId="0" fontId="11" fillId="0" borderId="8" xfId="0" applyFont="1" applyFill="1" applyBorder="1" applyAlignment="1">
      <alignment horizontal="center" vertical="center"/>
    </xf>
    <xf numFmtId="0" fontId="11" fillId="0" borderId="8" xfId="0" applyNumberFormat="1" applyFont="1" applyFill="1" applyBorder="1" applyAlignment="1">
      <alignment horizontal="left" vertical="center" wrapText="1"/>
    </xf>
    <xf numFmtId="165" fontId="11" fillId="0" borderId="8" xfId="11" applyNumberFormat="1" applyFont="1" applyFill="1" applyBorder="1" applyAlignment="1">
      <alignment horizontal="left" vertical="center" wrapText="1"/>
    </xf>
    <xf numFmtId="43" fontId="11" fillId="0" borderId="8" xfId="11" applyFont="1" applyFill="1" applyBorder="1" applyAlignment="1">
      <alignment horizontal="left" vertical="center" wrapText="1"/>
    </xf>
    <xf numFmtId="0" fontId="19" fillId="0" borderId="0" xfId="0" quotePrefix="1" applyFont="1" applyFill="1" applyAlignment="1">
      <alignment horizontal="left"/>
    </xf>
    <xf numFmtId="0" fontId="18" fillId="0" borderId="0" xfId="4" applyFont="1" applyFill="1"/>
    <xf numFmtId="165" fontId="18" fillId="0" borderId="0" xfId="0" applyNumberFormat="1" applyFont="1" applyFill="1"/>
    <xf numFmtId="166" fontId="20" fillId="0" borderId="0" xfId="11" applyNumberFormat="1" applyFont="1" applyFill="1"/>
    <xf numFmtId="165" fontId="11" fillId="0" borderId="0" xfId="0" applyNumberFormat="1" applyFont="1" applyFill="1"/>
    <xf numFmtId="0" fontId="9" fillId="0" borderId="0" xfId="0" applyFont="1" applyFill="1" applyAlignment="1">
      <alignment horizontal="right"/>
    </xf>
    <xf numFmtId="0" fontId="13" fillId="0" borderId="0" xfId="0" applyNumberFormat="1" applyFont="1" applyFill="1" applyBorder="1" applyAlignment="1">
      <alignment horizontal="center" vertical="center" wrapText="1"/>
    </xf>
    <xf numFmtId="0" fontId="11" fillId="0" borderId="9"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15" fillId="0" borderId="11" xfId="0" applyNumberFormat="1" applyFont="1" applyFill="1" applyBorder="1" applyAlignment="1">
      <alignment horizontal="center" vertical="center" wrapText="1"/>
    </xf>
    <xf numFmtId="0" fontId="15" fillId="0" borderId="12" xfId="0" applyNumberFormat="1" applyFont="1" applyFill="1" applyBorder="1" applyAlignment="1">
      <alignment horizontal="center" vertical="center" wrapText="1"/>
    </xf>
    <xf numFmtId="0" fontId="15" fillId="0" borderId="11" xfId="6" applyNumberFormat="1" applyFont="1" applyFill="1" applyBorder="1" applyAlignment="1">
      <alignment horizontal="center" vertical="center" wrapText="1"/>
    </xf>
    <xf numFmtId="0" fontId="15" fillId="0" borderId="1" xfId="6" applyNumberFormat="1" applyFont="1" applyFill="1" applyBorder="1" applyAlignment="1">
      <alignment horizontal="center" vertical="center" wrapText="1"/>
    </xf>
    <xf numFmtId="0" fontId="15" fillId="0" borderId="13" xfId="6" applyNumberFormat="1" applyFont="1" applyFill="1" applyBorder="1" applyAlignment="1">
      <alignment horizontal="center" vertical="center" wrapText="1"/>
    </xf>
    <xf numFmtId="0" fontId="15" fillId="0" borderId="14" xfId="6" applyNumberFormat="1" applyFont="1" applyFill="1" applyBorder="1" applyAlignment="1">
      <alignment horizontal="center" vertical="center" wrapText="1"/>
    </xf>
    <xf numFmtId="0" fontId="12" fillId="0" borderId="0" xfId="0" applyFont="1" applyFill="1" applyAlignment="1">
      <alignment horizontal="center" wrapText="1"/>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QT 2011"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abSelected="1" workbookViewId="0">
      <pane xSplit="2" ySplit="8" topLeftCell="C25" activePane="bottomRight" state="frozen"/>
      <selection pane="topRight" activeCell="C1" sqref="C1"/>
      <selection pane="bottomLeft" activeCell="A9" sqref="A9"/>
      <selection pane="bottomRight" activeCell="J26" sqref="J26"/>
    </sheetView>
  </sheetViews>
  <sheetFormatPr defaultColWidth="12.85546875" defaultRowHeight="15.75"/>
  <cols>
    <col min="1" max="1" width="7.28515625" style="6" customWidth="1"/>
    <col min="2" max="2" width="59.140625" style="6" customWidth="1"/>
    <col min="3" max="3" width="14" style="6" bestFit="1" customWidth="1"/>
    <col min="4" max="4" width="13.5703125" style="6" bestFit="1" customWidth="1"/>
    <col min="5" max="5" width="11.140625" style="6" customWidth="1"/>
    <col min="6" max="6" width="12" style="6" customWidth="1"/>
    <col min="7" max="16384" width="12.85546875" style="6"/>
  </cols>
  <sheetData>
    <row r="1" spans="1:6" ht="21" customHeight="1">
      <c r="A1" s="5"/>
      <c r="B1" s="5"/>
      <c r="C1" s="5"/>
      <c r="D1" s="57" t="s">
        <v>36</v>
      </c>
      <c r="E1" s="57"/>
      <c r="F1" s="57"/>
    </row>
    <row r="2" spans="1:6" ht="9.75" customHeight="1">
      <c r="A2" s="7"/>
      <c r="B2" s="7"/>
      <c r="C2" s="8"/>
      <c r="D2" s="8"/>
      <c r="E2" s="8"/>
      <c r="F2" s="8"/>
    </row>
    <row r="3" spans="1:6" ht="18.75">
      <c r="A3" s="68" t="s">
        <v>49</v>
      </c>
      <c r="B3" s="68"/>
      <c r="C3" s="68"/>
      <c r="D3" s="68"/>
      <c r="E3" s="68"/>
      <c r="F3" s="68"/>
    </row>
    <row r="4" spans="1:6" ht="7.5" customHeight="1">
      <c r="A4" s="58"/>
      <c r="B4" s="58"/>
      <c r="C4" s="58"/>
      <c r="D4" s="58"/>
      <c r="E4" s="58"/>
      <c r="F4" s="58"/>
    </row>
    <row r="5" spans="1:6" ht="17.25" customHeight="1">
      <c r="A5" s="59"/>
      <c r="B5" s="59"/>
      <c r="C5" s="59"/>
      <c r="D5" s="9"/>
      <c r="E5" s="10"/>
      <c r="F5" s="11" t="s">
        <v>0</v>
      </c>
    </row>
    <row r="6" spans="1:6" s="12" customFormat="1" ht="34.9" customHeight="1">
      <c r="A6" s="60" t="s">
        <v>1</v>
      </c>
      <c r="B6" s="61" t="s">
        <v>2</v>
      </c>
      <c r="C6" s="62" t="s">
        <v>32</v>
      </c>
      <c r="D6" s="64" t="s">
        <v>45</v>
      </c>
      <c r="E6" s="66" t="s">
        <v>33</v>
      </c>
      <c r="F6" s="67"/>
    </row>
    <row r="7" spans="1:6" s="12" customFormat="1" ht="52.15" customHeight="1">
      <c r="A7" s="60"/>
      <c r="B7" s="60"/>
      <c r="C7" s="63"/>
      <c r="D7" s="65"/>
      <c r="E7" s="13" t="s">
        <v>32</v>
      </c>
      <c r="F7" s="14" t="s">
        <v>34</v>
      </c>
    </row>
    <row r="8" spans="1:6" s="19" customFormat="1" ht="21" customHeight="1">
      <c r="A8" s="15" t="s">
        <v>3</v>
      </c>
      <c r="B8" s="16" t="s">
        <v>37</v>
      </c>
      <c r="C8" s="17">
        <f>+C9+C28+C29+C36</f>
        <v>7197000</v>
      </c>
      <c r="D8" s="17">
        <f>+D9+D28+D29+D36</f>
        <v>4764135.1889999993</v>
      </c>
      <c r="E8" s="18">
        <f>D8/C8%</f>
        <v>66.196126010837844</v>
      </c>
      <c r="F8" s="18">
        <v>120.42258171151229</v>
      </c>
    </row>
    <row r="9" spans="1:6" s="23" customFormat="1" ht="21" customHeight="1">
      <c r="A9" s="20" t="s">
        <v>5</v>
      </c>
      <c r="B9" s="21" t="s">
        <v>9</v>
      </c>
      <c r="C9" s="1">
        <f>+C10+C11+C12+C13+C14+C15+C16+C17+C23+C24+C25+C26+C27</f>
        <v>6867000</v>
      </c>
      <c r="D9" s="1">
        <f>+D10+D11+D12+D13+D14+D15+D16+D17+D23+D24+D25+D26+D27</f>
        <v>4452984.1729999995</v>
      </c>
      <c r="E9" s="22">
        <f t="shared" ref="E9:E41" si="0">D9/C9%</f>
        <v>64.846136202126104</v>
      </c>
      <c r="F9" s="22">
        <v>117.42505762009122</v>
      </c>
    </row>
    <row r="10" spans="1:6" s="23" customFormat="1" ht="21" customHeight="1">
      <c r="A10" s="24">
        <v>1</v>
      </c>
      <c r="B10" s="25" t="s">
        <v>38</v>
      </c>
      <c r="C10" s="2">
        <v>675000</v>
      </c>
      <c r="D10" s="26">
        <v>448513.38500000001</v>
      </c>
      <c r="E10" s="3">
        <f t="shared" si="0"/>
        <v>66.446427407407413</v>
      </c>
      <c r="F10" s="3">
        <v>117.54865644480077</v>
      </c>
    </row>
    <row r="11" spans="1:6" s="23" customFormat="1" ht="21" customHeight="1">
      <c r="A11" s="24">
        <f>+A10+1</f>
        <v>2</v>
      </c>
      <c r="B11" s="25" t="s">
        <v>10</v>
      </c>
      <c r="C11" s="2">
        <v>75000</v>
      </c>
      <c r="D11" s="27">
        <v>52336.771000000001</v>
      </c>
      <c r="E11" s="3">
        <f t="shared" si="0"/>
        <v>69.782361333333341</v>
      </c>
      <c r="F11" s="3">
        <v>88.031048653241186</v>
      </c>
    </row>
    <row r="12" spans="1:6" s="23" customFormat="1" ht="21" customHeight="1">
      <c r="A12" s="24">
        <f>A11+1</f>
        <v>3</v>
      </c>
      <c r="B12" s="25" t="s">
        <v>11</v>
      </c>
      <c r="C12" s="2">
        <v>1350000</v>
      </c>
      <c r="D12" s="28">
        <v>911466.299</v>
      </c>
      <c r="E12" s="3">
        <f t="shared" si="0"/>
        <v>67.516022148148153</v>
      </c>
      <c r="F12" s="3">
        <v>94.276931364083836</v>
      </c>
    </row>
    <row r="13" spans="1:6" s="23" customFormat="1" ht="21" customHeight="1">
      <c r="A13" s="24">
        <f>A12+1</f>
        <v>4</v>
      </c>
      <c r="B13" s="25" t="s">
        <v>12</v>
      </c>
      <c r="C13" s="2">
        <v>720000</v>
      </c>
      <c r="D13" s="29">
        <v>402714.17599999998</v>
      </c>
      <c r="E13" s="3">
        <f t="shared" si="0"/>
        <v>55.932524444444439</v>
      </c>
      <c r="F13" s="3">
        <v>93.934674752421273</v>
      </c>
    </row>
    <row r="14" spans="1:6" s="23" customFormat="1" ht="21" customHeight="1">
      <c r="A14" s="24">
        <f>A13+1</f>
        <v>5</v>
      </c>
      <c r="B14" s="25" t="s">
        <v>13</v>
      </c>
      <c r="C14" s="2">
        <v>410000</v>
      </c>
      <c r="D14" s="29">
        <v>212534.88399999999</v>
      </c>
      <c r="E14" s="3">
        <f t="shared" si="0"/>
        <v>51.837776585365852</v>
      </c>
      <c r="F14" s="3">
        <v>115.04703563410858</v>
      </c>
    </row>
    <row r="15" spans="1:6" s="23" customFormat="1" ht="21" customHeight="1">
      <c r="A15" s="24">
        <f>A14+1</f>
        <v>6</v>
      </c>
      <c r="B15" s="25" t="s">
        <v>14</v>
      </c>
      <c r="C15" s="2">
        <v>355000</v>
      </c>
      <c r="D15" s="29">
        <v>163697.55100000001</v>
      </c>
      <c r="E15" s="3">
        <f t="shared" si="0"/>
        <v>46.1119861971831</v>
      </c>
      <c r="F15" s="3">
        <v>93.70761952976379</v>
      </c>
    </row>
    <row r="16" spans="1:6" s="23" customFormat="1" ht="21" customHeight="1">
      <c r="A16" s="24">
        <f>A15+1</f>
        <v>7</v>
      </c>
      <c r="B16" s="25" t="s">
        <v>15</v>
      </c>
      <c r="C16" s="2">
        <v>240000</v>
      </c>
      <c r="D16" s="29">
        <v>152256.42300000001</v>
      </c>
      <c r="E16" s="3">
        <f t="shared" si="0"/>
        <v>63.440176250000007</v>
      </c>
      <c r="F16" s="3">
        <v>106.27984793346035</v>
      </c>
    </row>
    <row r="17" spans="1:6" s="23" customFormat="1" ht="21" customHeight="1">
      <c r="A17" s="24">
        <v>8</v>
      </c>
      <c r="B17" s="25" t="s">
        <v>39</v>
      </c>
      <c r="C17" s="2">
        <f>+C18+C19+C20+C21+C22</f>
        <v>681000</v>
      </c>
      <c r="D17" s="2">
        <f>SUM(D18:D22)</f>
        <v>414585.49599999998</v>
      </c>
      <c r="E17" s="3">
        <f t="shared" si="0"/>
        <v>60.878927459618204</v>
      </c>
      <c r="F17" s="3">
        <v>167.90713692828962</v>
      </c>
    </row>
    <row r="18" spans="1:6" s="23" customFormat="1" ht="21" customHeight="1">
      <c r="A18" s="30" t="s">
        <v>8</v>
      </c>
      <c r="B18" s="31" t="s">
        <v>16</v>
      </c>
      <c r="C18" s="32">
        <v>0</v>
      </c>
      <c r="D18" s="33">
        <v>0</v>
      </c>
      <c r="E18" s="34">
        <v>0</v>
      </c>
      <c r="F18" s="34">
        <v>0</v>
      </c>
    </row>
    <row r="19" spans="1:6" s="23" customFormat="1" ht="21" customHeight="1">
      <c r="A19" s="30" t="s">
        <v>8</v>
      </c>
      <c r="B19" s="31" t="s">
        <v>17</v>
      </c>
      <c r="C19" s="32">
        <v>17000</v>
      </c>
      <c r="D19" s="29">
        <v>12296.365</v>
      </c>
      <c r="E19" s="34">
        <f t="shared" si="0"/>
        <v>72.331558823529406</v>
      </c>
      <c r="F19" s="34">
        <v>104.18201793460196</v>
      </c>
    </row>
    <row r="20" spans="1:6" s="23" customFormat="1" ht="21" customHeight="1">
      <c r="A20" s="30" t="s">
        <v>8</v>
      </c>
      <c r="B20" s="31" t="s">
        <v>19</v>
      </c>
      <c r="C20" s="32">
        <v>620000</v>
      </c>
      <c r="D20" s="29">
        <v>345343.03899999999</v>
      </c>
      <c r="E20" s="34">
        <f t="shared" si="0"/>
        <v>55.700490161290318</v>
      </c>
      <c r="F20" s="34">
        <v>163.14519657247683</v>
      </c>
    </row>
    <row r="21" spans="1:6" s="23" customFormat="1" ht="21" customHeight="1">
      <c r="A21" s="30" t="s">
        <v>8</v>
      </c>
      <c r="B21" s="31" t="s">
        <v>18</v>
      </c>
      <c r="C21" s="32">
        <v>44000</v>
      </c>
      <c r="D21" s="29">
        <v>56946.091999999997</v>
      </c>
      <c r="E21" s="34">
        <f t="shared" si="0"/>
        <v>129.42293636363635</v>
      </c>
      <c r="F21" s="34">
        <v>243.02229352313731</v>
      </c>
    </row>
    <row r="22" spans="1:6" s="23" customFormat="1" ht="21" customHeight="1">
      <c r="A22" s="30" t="s">
        <v>8</v>
      </c>
      <c r="B22" s="31" t="s">
        <v>20</v>
      </c>
      <c r="C22" s="32">
        <v>0</v>
      </c>
      <c r="D22" s="35">
        <v>0</v>
      </c>
      <c r="E22" s="34">
        <v>0</v>
      </c>
      <c r="F22" s="34"/>
    </row>
    <row r="23" spans="1:6" s="23" customFormat="1" ht="21" customHeight="1">
      <c r="A23" s="24">
        <v>9</v>
      </c>
      <c r="B23" s="25" t="s">
        <v>22</v>
      </c>
      <c r="C23" s="2">
        <v>35000</v>
      </c>
      <c r="D23" s="29">
        <v>96866.619000000006</v>
      </c>
      <c r="E23" s="3">
        <f t="shared" si="0"/>
        <v>276.7617685714286</v>
      </c>
      <c r="F23" s="3">
        <v>432.32114347778821</v>
      </c>
    </row>
    <row r="24" spans="1:6" s="23" customFormat="1" ht="60" customHeight="1">
      <c r="A24" s="36">
        <f>A23+1</f>
        <v>10</v>
      </c>
      <c r="B24" s="37" t="s">
        <v>48</v>
      </c>
      <c r="C24" s="2">
        <v>140000</v>
      </c>
      <c r="D24" s="2">
        <v>45602.809000000001</v>
      </c>
      <c r="E24" s="3">
        <f t="shared" si="0"/>
        <v>32.573435000000003</v>
      </c>
      <c r="F24" s="3"/>
    </row>
    <row r="25" spans="1:6" s="23" customFormat="1" ht="21" customHeight="1">
      <c r="A25" s="24">
        <v>11</v>
      </c>
      <c r="B25" s="25" t="s">
        <v>21</v>
      </c>
      <c r="C25" s="2">
        <v>1890000</v>
      </c>
      <c r="D25" s="29">
        <v>1311324.8559999999</v>
      </c>
      <c r="E25" s="3">
        <f t="shared" si="0"/>
        <v>69.382267513227504</v>
      </c>
      <c r="F25" s="3">
        <v>133.46455188796858</v>
      </c>
    </row>
    <row r="26" spans="1:6" s="23" customFormat="1" ht="21.6" customHeight="1">
      <c r="A26" s="24">
        <f>A25+1</f>
        <v>12</v>
      </c>
      <c r="B26" s="25" t="s">
        <v>24</v>
      </c>
      <c r="C26" s="2">
        <v>6000</v>
      </c>
      <c r="D26" s="29">
        <v>3337.248</v>
      </c>
      <c r="E26" s="3">
        <f t="shared" si="0"/>
        <v>55.620800000000003</v>
      </c>
      <c r="F26" s="3">
        <v>89.049773176102917</v>
      </c>
    </row>
    <row r="27" spans="1:6" s="23" customFormat="1" ht="21.6" customHeight="1">
      <c r="A27" s="24">
        <f>A26+1</f>
        <v>13</v>
      </c>
      <c r="B27" s="25" t="s">
        <v>23</v>
      </c>
      <c r="C27" s="2">
        <v>290000</v>
      </c>
      <c r="D27" s="26">
        <v>237747.65600000002</v>
      </c>
      <c r="E27" s="3">
        <f t="shared" si="0"/>
        <v>81.981950344827595</v>
      </c>
      <c r="F27" s="3">
        <v>120.45354736483849</v>
      </c>
    </row>
    <row r="28" spans="1:6" s="23" customFormat="1" ht="21.6" customHeight="1">
      <c r="A28" s="20" t="s">
        <v>6</v>
      </c>
      <c r="B28" s="21" t="s">
        <v>35</v>
      </c>
      <c r="C28" s="1">
        <v>0</v>
      </c>
      <c r="D28" s="26">
        <v>0</v>
      </c>
      <c r="E28" s="3">
        <v>0</v>
      </c>
      <c r="F28" s="3">
        <v>0</v>
      </c>
    </row>
    <row r="29" spans="1:6" s="23" customFormat="1" ht="21.6" customHeight="1">
      <c r="A29" s="20" t="s">
        <v>7</v>
      </c>
      <c r="B29" s="21" t="s">
        <v>40</v>
      </c>
      <c r="C29" s="1">
        <v>330000</v>
      </c>
      <c r="D29" s="33">
        <v>311151.016</v>
      </c>
      <c r="E29" s="22">
        <f t="shared" si="0"/>
        <v>94.288186666666661</v>
      </c>
      <c r="F29" s="22">
        <v>189.73958392693459</v>
      </c>
    </row>
    <row r="30" spans="1:6" s="23" customFormat="1" ht="21.6" hidden="1" customHeight="1">
      <c r="A30" s="24">
        <v>1</v>
      </c>
      <c r="B30" s="25" t="s">
        <v>25</v>
      </c>
      <c r="C30" s="2"/>
      <c r="D30" s="26"/>
      <c r="E30" s="3"/>
      <c r="F30" s="22" t="e">
        <v>#DIV/0!</v>
      </c>
    </row>
    <row r="31" spans="1:6" s="23" customFormat="1" ht="21.6" hidden="1" customHeight="1">
      <c r="A31" s="24">
        <f>A30+1</f>
        <v>2</v>
      </c>
      <c r="B31" s="25" t="s">
        <v>26</v>
      </c>
      <c r="C31" s="2"/>
      <c r="D31" s="26"/>
      <c r="E31" s="3"/>
      <c r="F31" s="22" t="e">
        <v>#DIV/0!</v>
      </c>
    </row>
    <row r="32" spans="1:6" s="23" customFormat="1" ht="21.6" hidden="1" customHeight="1">
      <c r="A32" s="24">
        <f>A31+1</f>
        <v>3</v>
      </c>
      <c r="B32" s="25" t="s">
        <v>27</v>
      </c>
      <c r="C32" s="2"/>
      <c r="D32" s="26"/>
      <c r="E32" s="3"/>
      <c r="F32" s="22" t="e">
        <v>#DIV/0!</v>
      </c>
    </row>
    <row r="33" spans="1:6" s="23" customFormat="1" ht="21.6" hidden="1" customHeight="1">
      <c r="A33" s="24">
        <f>A32+1</f>
        <v>4</v>
      </c>
      <c r="B33" s="25" t="s">
        <v>28</v>
      </c>
      <c r="C33" s="2"/>
      <c r="D33" s="26"/>
      <c r="E33" s="3"/>
      <c r="F33" s="22" t="e">
        <v>#DIV/0!</v>
      </c>
    </row>
    <row r="34" spans="1:6" s="23" customFormat="1" ht="21.6" hidden="1" customHeight="1">
      <c r="A34" s="24">
        <v>5</v>
      </c>
      <c r="B34" s="25" t="s">
        <v>29</v>
      </c>
      <c r="C34" s="2"/>
      <c r="D34" s="26"/>
      <c r="E34" s="3"/>
      <c r="F34" s="22" t="e">
        <v>#DIV/0!</v>
      </c>
    </row>
    <row r="35" spans="1:6" s="23" customFormat="1" ht="21.6" hidden="1" customHeight="1">
      <c r="A35" s="24">
        <v>6</v>
      </c>
      <c r="B35" s="38" t="s">
        <v>30</v>
      </c>
      <c r="C35" s="2"/>
      <c r="D35" s="26"/>
      <c r="E35" s="3"/>
      <c r="F35" s="22" t="e">
        <v>#DIV/0!</v>
      </c>
    </row>
    <row r="36" spans="1:6" s="23" customFormat="1" ht="21.6" customHeight="1">
      <c r="A36" s="20" t="s">
        <v>44</v>
      </c>
      <c r="B36" s="39" t="s">
        <v>31</v>
      </c>
      <c r="C36" s="2">
        <v>0</v>
      </c>
      <c r="D36" s="26"/>
      <c r="E36" s="3"/>
      <c r="F36" s="3"/>
    </row>
    <row r="37" spans="1:6" s="23" customFormat="1" ht="21" customHeight="1">
      <c r="A37" s="40" t="s">
        <v>4</v>
      </c>
      <c r="B37" s="41" t="s">
        <v>41</v>
      </c>
      <c r="C37" s="42">
        <f>+C38+C39+C40+C41</f>
        <v>20652646</v>
      </c>
      <c r="D37" s="42">
        <f>+D38+D39+D40+D41</f>
        <v>9847804.0896766651</v>
      </c>
      <c r="E37" s="43">
        <f t="shared" si="0"/>
        <v>47.683014029663148</v>
      </c>
      <c r="F37" s="22"/>
    </row>
    <row r="38" spans="1:6" s="23" customFormat="1" ht="21" customHeight="1">
      <c r="A38" s="36">
        <v>1</v>
      </c>
      <c r="B38" s="44" t="s">
        <v>42</v>
      </c>
      <c r="C38" s="45">
        <v>2897200</v>
      </c>
      <c r="D38" s="45">
        <f>571883.113+1712.243+280727.685+402714.176+102031.435</f>
        <v>1359068.652</v>
      </c>
      <c r="E38" s="46">
        <f t="shared" si="0"/>
        <v>46.909728427447192</v>
      </c>
      <c r="F38" s="3"/>
    </row>
    <row r="39" spans="1:6" s="23" customFormat="1" ht="21" customHeight="1">
      <c r="A39" s="36">
        <v>2</v>
      </c>
      <c r="B39" s="47" t="s">
        <v>43</v>
      </c>
      <c r="C39" s="45">
        <v>3625800</v>
      </c>
      <c r="D39" s="45">
        <v>2866402.1059999997</v>
      </c>
      <c r="E39" s="46">
        <f t="shared" si="0"/>
        <v>79.055714766396378</v>
      </c>
      <c r="F39" s="3"/>
    </row>
    <row r="40" spans="1:6" ht="25.5" customHeight="1">
      <c r="A40" s="36">
        <v>3</v>
      </c>
      <c r="B40" s="44" t="s">
        <v>46</v>
      </c>
      <c r="C40" s="45">
        <v>14047446</v>
      </c>
      <c r="D40" s="45">
        <v>5615098.666666667</v>
      </c>
      <c r="E40" s="46">
        <f t="shared" si="0"/>
        <v>39.972381219096107</v>
      </c>
      <c r="F40" s="3"/>
    </row>
    <row r="41" spans="1:6" ht="22.5" customHeight="1">
      <c r="A41" s="48">
        <v>4</v>
      </c>
      <c r="B41" s="49" t="s">
        <v>47</v>
      </c>
      <c r="C41" s="50">
        <v>82200</v>
      </c>
      <c r="D41" s="50">
        <v>7234.6650099999997</v>
      </c>
      <c r="E41" s="51">
        <f t="shared" si="0"/>
        <v>8.8012956326034057</v>
      </c>
      <c r="F41" s="4"/>
    </row>
    <row r="42" spans="1:6" ht="18.75">
      <c r="A42" s="23"/>
      <c r="B42" s="52"/>
      <c r="C42" s="23"/>
      <c r="D42" s="23"/>
      <c r="E42" s="23"/>
      <c r="F42" s="23"/>
    </row>
    <row r="43" spans="1:6" ht="18.75" hidden="1">
      <c r="A43" s="53"/>
      <c r="B43" s="52"/>
      <c r="C43" s="54"/>
      <c r="D43" s="54"/>
      <c r="E43" s="46"/>
      <c r="F43" s="23"/>
    </row>
    <row r="44" spans="1:6" ht="18.75">
      <c r="A44" s="53"/>
      <c r="B44" s="52"/>
      <c r="C44" s="23"/>
      <c r="D44" s="55"/>
      <c r="E44" s="23"/>
      <c r="F44" s="23"/>
    </row>
    <row r="45" spans="1:6">
      <c r="D45" s="56"/>
    </row>
  </sheetData>
  <mergeCells count="9">
    <mergeCell ref="D1:F1"/>
    <mergeCell ref="A4:F4"/>
    <mergeCell ref="A5:C5"/>
    <mergeCell ref="A6:A7"/>
    <mergeCell ref="B6:B7"/>
    <mergeCell ref="C6:C7"/>
    <mergeCell ref="D6:D7"/>
    <mergeCell ref="E6:F6"/>
    <mergeCell ref="A3:F3"/>
  </mergeCells>
  <pageMargins left="0.41" right="0.2" top="0.75" bottom="0.75" header="0.3" footer="0.3"/>
  <pageSetup paperSize="9" scale="8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230E28-E86D-41C4-A64B-1F69DF75D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7D8F4B8-431D-405A-A3DA-9B0A09334702}">
  <ds:schemaRefs>
    <ds:schemaRef ds:uri="http://schemas.microsoft.com/sharepoint/v3/contenttype/forms"/>
  </ds:schemaRefs>
</ds:datastoreItem>
</file>

<file path=customXml/itemProps3.xml><?xml version="1.0" encoding="utf-8"?>
<ds:datastoreItem xmlns:ds="http://schemas.openxmlformats.org/officeDocument/2006/customXml" ds:itemID="{14C8E196-9657-4089-B0BB-EE69B24B2147}">
  <ds:schemaRefs>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http://www.w3.org/XML/1998/namespac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stc</cp:lastModifiedBy>
  <cp:lastPrinted>2023-07-13T00:40:33Z</cp:lastPrinted>
  <dcterms:created xsi:type="dcterms:W3CDTF">2018-08-22T07:49:45Z</dcterms:created>
  <dcterms:modified xsi:type="dcterms:W3CDTF">2024-08-13T02:24:53Z</dcterms:modified>
</cp:coreProperties>
</file>